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МЭС" sheetId="1" r:id="rId1"/>
  </sheets>
  <calcPr calcId="144525"/>
</workbook>
</file>

<file path=xl/calcChain.xml><?xml version="1.0" encoding="utf-8"?>
<calcChain xmlns="http://schemas.openxmlformats.org/spreadsheetml/2006/main">
  <c r="G24" i="1" l="1"/>
  <c r="H22" i="1" l="1"/>
  <c r="H24" i="1" s="1"/>
  <c r="D24" i="1" s="1"/>
  <c r="G33" i="1"/>
  <c r="D48" i="1" l="1"/>
  <c r="G43" i="1"/>
  <c r="G42" i="1" s="1"/>
  <c r="E38" i="1"/>
  <c r="F38" i="1"/>
  <c r="D40" i="1"/>
  <c r="D38" i="1" s="1"/>
  <c r="H33" i="1"/>
  <c r="D34" i="1"/>
  <c r="D33" i="1" s="1"/>
  <c r="H31" i="1"/>
  <c r="G30" i="1"/>
  <c r="H30" i="1"/>
  <c r="H29" i="1"/>
  <c r="G29" i="1"/>
  <c r="H26" i="1"/>
  <c r="G26" i="1"/>
  <c r="D22" i="1"/>
  <c r="D29" i="1" s="1"/>
  <c r="D30" i="1"/>
  <c r="H23" i="1"/>
  <c r="E16" i="1"/>
  <c r="G18" i="1" s="1"/>
  <c r="F16" i="1"/>
  <c r="G19" i="1" s="1"/>
  <c r="E10" i="1"/>
  <c r="E13" i="1" s="1"/>
  <c r="E12" i="1" s="1"/>
  <c r="F10" i="1"/>
  <c r="D43" i="1" l="1"/>
  <c r="D42" i="1" s="1"/>
  <c r="D26" i="1"/>
  <c r="D7" i="1"/>
  <c r="D10" i="1" l="1"/>
  <c r="D13" i="1" s="1"/>
  <c r="D16" i="1"/>
  <c r="D15" i="1" s="1"/>
  <c r="D31" i="1"/>
  <c r="G15" i="1" l="1"/>
  <c r="D23" i="1"/>
  <c r="F13" i="1"/>
  <c r="F12" i="1" s="1"/>
  <c r="D12" i="1"/>
  <c r="G23" i="1" l="1"/>
  <c r="G31" i="1"/>
</calcChain>
</file>

<file path=xl/sharedStrings.xml><?xml version="1.0" encoding="utf-8"?>
<sst xmlns="http://schemas.openxmlformats.org/spreadsheetml/2006/main" count="186" uniqueCount="82">
  <si>
    <t>Баланс электрической энергии и мощности</t>
  </si>
  <si>
    <t>№</t>
  </si>
  <si>
    <t>Наименование показателя</t>
  </si>
  <si>
    <t>Единица измерения</t>
  </si>
  <si>
    <t>ВСЕГО</t>
  </si>
  <si>
    <t>в том числе по диапазонам напряжения</t>
  </si>
  <si>
    <t>ВН</t>
  </si>
  <si>
    <t>СН I</t>
  </si>
  <si>
    <t>СН II</t>
  </si>
  <si>
    <t>НН</t>
  </si>
  <si>
    <t>1.</t>
  </si>
  <si>
    <t>Объем покупаемой энергии,</t>
  </si>
  <si>
    <t>тыс. кВтч</t>
  </si>
  <si>
    <t>-</t>
  </si>
  <si>
    <t>1.1.</t>
  </si>
  <si>
    <t>то же в долях,</t>
  </si>
  <si>
    <t>в том числе</t>
  </si>
  <si>
    <t>1.2.1.</t>
  </si>
  <si>
    <t>по одноставочным тарифам</t>
  </si>
  <si>
    <t>1.2.2.</t>
  </si>
  <si>
    <t>по двухставочному тарифу</t>
  </si>
  <si>
    <t>в том числе объем покупаемой энергии для поставки сторонним потребителям</t>
  </si>
  <si>
    <t>1.3.1.</t>
  </si>
  <si>
    <t>1.3.2.</t>
  </si>
  <si>
    <t>2.</t>
  </si>
  <si>
    <t>Отпуск энергии в сеть</t>
  </si>
  <si>
    <t>2.1.</t>
  </si>
  <si>
    <t>из сети предыдущего диапазона напряжения,</t>
  </si>
  <si>
    <t>в том числе:</t>
  </si>
  <si>
    <t>2.1.1.</t>
  </si>
  <si>
    <t>из сети высокого напряжения</t>
  </si>
  <si>
    <t>2.1.2.</t>
  </si>
  <si>
    <t>из сети среднего первого напряжения</t>
  </si>
  <si>
    <t>2.1.3.</t>
  </si>
  <si>
    <t>из сети среднего второго напряжения</t>
  </si>
  <si>
    <t>3.</t>
  </si>
  <si>
    <t>Отпуск энергии в сеть без потерь</t>
  </si>
  <si>
    <t>Потери энергии в сетях</t>
  </si>
  <si>
    <t>то же % к отпуску в сеть</t>
  </si>
  <si>
    <t>%</t>
  </si>
  <si>
    <t>3.1.</t>
  </si>
  <si>
    <t>затраты на оплату потерь</t>
  </si>
  <si>
    <t>тыс. руб.</t>
  </si>
  <si>
    <t>3.1.1.</t>
  </si>
  <si>
    <t>затраты на покупку потерь в собственных сетях</t>
  </si>
  <si>
    <t>3.2.</t>
  </si>
  <si>
    <t>покупка энергии для компенсации потерь в сетях:</t>
  </si>
  <si>
    <t>3.2.1.</t>
  </si>
  <si>
    <t>объем</t>
  </si>
  <si>
    <t>3.2.2.</t>
  </si>
  <si>
    <t>стоимость</t>
  </si>
  <si>
    <t>3.3.</t>
  </si>
  <si>
    <t>размер фактических потерь, оплачиваемых покупателями при осуществлении расчетов по уровням напряжения, %</t>
  </si>
  <si>
    <t>4.</t>
  </si>
  <si>
    <t>Объем полезного отпуска,</t>
  </si>
  <si>
    <t>4.1.</t>
  </si>
  <si>
    <t>в том числе сторонним потребителям</t>
  </si>
  <si>
    <t>4.1.1.</t>
  </si>
  <si>
    <t>территориальным сетевым организациям</t>
  </si>
  <si>
    <t>4.1.2.</t>
  </si>
  <si>
    <t>по договорам об оказании услуг по передаче электроэнергии</t>
  </si>
  <si>
    <t>5.</t>
  </si>
  <si>
    <t>Объем мощности,</t>
  </si>
  <si>
    <t>МВт</t>
  </si>
  <si>
    <t>5.1.</t>
  </si>
  <si>
    <t>по одноставочному тарифу</t>
  </si>
  <si>
    <t>5.2.</t>
  </si>
  <si>
    <t>6.</t>
  </si>
  <si>
    <t>Отпуск мощности в сеть</t>
  </si>
  <si>
    <t>6.1.</t>
  </si>
  <si>
    <t>из смежной сети</t>
  </si>
  <si>
    <t>6.1.1.</t>
  </si>
  <si>
    <t>6.1.2.</t>
  </si>
  <si>
    <t>6.1.3.</t>
  </si>
  <si>
    <t>7.</t>
  </si>
  <si>
    <t>Потери мощности</t>
  </si>
  <si>
    <t>7.1.</t>
  </si>
  <si>
    <t>уровень нормативных потерь электроэнергии на текущий период (с указанием реквизитов Приказа Минэнерго России)</t>
  </si>
  <si>
    <t>3.4.</t>
  </si>
  <si>
    <t xml:space="preserve">АО "Магаданэлектросеть" </t>
  </si>
  <si>
    <t xml:space="preserve">  </t>
  </si>
  <si>
    <t>Дата размещения 18.01.2019г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</si>
</sst>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sqref="A1:H1"/>
    </sheetView>
  </sheetViews>
  <sheetFormatPr defaultRowHeight="15" x14ac:dyDescent="0.25"/>
  <cols>
    <col min="1" max="1" width="6.140625" style="11" customWidth="1"/>
    <col min="2" max="2" width="57.140625" style="9" customWidth="1"/>
    <col min="3" max="3" width="12.140625" style="11" customWidth="1"/>
    <col min="4" max="4" width="11" style="11" customWidth="1"/>
    <col min="5" max="7" width="7.7109375" style="11" customWidth="1"/>
    <col min="8" max="8" width="9.140625" style="11" customWidth="1"/>
    <col min="9" max="9" width="9.140625" style="9" customWidth="1"/>
    <col min="10" max="16384" width="9.140625" style="10"/>
  </cols>
  <sheetData>
    <row r="1" spans="1:10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10" x14ac:dyDescent="0.25">
      <c r="A2" s="8" t="s">
        <v>79</v>
      </c>
      <c r="B2" s="8"/>
      <c r="C2" s="8"/>
      <c r="D2" s="8"/>
      <c r="E2" s="8"/>
      <c r="F2" s="8"/>
      <c r="G2" s="8"/>
      <c r="H2" s="8"/>
    </row>
    <row r="4" spans="1:10" ht="15" customHeight="1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4"/>
      <c r="G4" s="14"/>
      <c r="H4" s="15"/>
    </row>
    <row r="5" spans="1:10" x14ac:dyDescent="0.25">
      <c r="A5" s="16"/>
      <c r="B5" s="16"/>
      <c r="C5" s="16"/>
      <c r="D5" s="16"/>
      <c r="E5" s="1" t="s">
        <v>6</v>
      </c>
      <c r="F5" s="1" t="s">
        <v>7</v>
      </c>
      <c r="G5" s="1" t="s">
        <v>8</v>
      </c>
      <c r="H5" s="1" t="s">
        <v>9</v>
      </c>
    </row>
    <row r="6" spans="1:10" s="11" customFormat="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9"/>
    </row>
    <row r="7" spans="1:10" x14ac:dyDescent="0.25">
      <c r="A7" s="1" t="s">
        <v>10</v>
      </c>
      <c r="B7" s="17" t="s">
        <v>11</v>
      </c>
      <c r="C7" s="1" t="s">
        <v>12</v>
      </c>
      <c r="D7" s="2">
        <f>E7+F7</f>
        <v>375</v>
      </c>
      <c r="E7" s="1">
        <v>77.540000000000006</v>
      </c>
      <c r="F7" s="2">
        <v>297.45999999999998</v>
      </c>
      <c r="G7" s="1" t="s">
        <v>13</v>
      </c>
      <c r="H7" s="1" t="s">
        <v>13</v>
      </c>
    </row>
    <row r="8" spans="1:10" x14ac:dyDescent="0.25">
      <c r="A8" s="1" t="s">
        <v>14</v>
      </c>
      <c r="B8" s="17" t="s">
        <v>15</v>
      </c>
      <c r="C8" s="1"/>
      <c r="D8" s="2">
        <v>1</v>
      </c>
      <c r="E8" s="2">
        <v>0.21107692307692305</v>
      </c>
      <c r="F8" s="2">
        <v>0.78892307692307695</v>
      </c>
      <c r="G8" s="1" t="s">
        <v>13</v>
      </c>
      <c r="H8" s="1" t="s">
        <v>13</v>
      </c>
    </row>
    <row r="9" spans="1:10" x14ac:dyDescent="0.25">
      <c r="A9" s="1"/>
      <c r="B9" s="17" t="s">
        <v>16</v>
      </c>
      <c r="C9" s="1"/>
      <c r="D9" s="3"/>
      <c r="E9" s="3"/>
      <c r="F9" s="3"/>
      <c r="G9" s="1"/>
      <c r="H9" s="1"/>
    </row>
    <row r="10" spans="1:10" x14ac:dyDescent="0.25">
      <c r="A10" s="1" t="s">
        <v>17</v>
      </c>
      <c r="B10" s="17" t="s">
        <v>18</v>
      </c>
      <c r="C10" s="1" t="s">
        <v>12</v>
      </c>
      <c r="D10" s="2">
        <f>D7</f>
        <v>375</v>
      </c>
      <c r="E10" s="2">
        <f t="shared" ref="E10:F10" si="0">E7</f>
        <v>77.540000000000006</v>
      </c>
      <c r="F10" s="2">
        <f t="shared" si="0"/>
        <v>297.45999999999998</v>
      </c>
      <c r="G10" s="1" t="s">
        <v>13</v>
      </c>
      <c r="H10" s="1" t="s">
        <v>13</v>
      </c>
    </row>
    <row r="11" spans="1:10" x14ac:dyDescent="0.25">
      <c r="A11" s="1" t="s">
        <v>19</v>
      </c>
      <c r="B11" s="17" t="s">
        <v>20</v>
      </c>
      <c r="C11" s="1" t="s">
        <v>12</v>
      </c>
      <c r="D11" s="1" t="s">
        <v>13</v>
      </c>
      <c r="E11" s="1" t="s">
        <v>13</v>
      </c>
      <c r="F11" s="1" t="s">
        <v>13</v>
      </c>
      <c r="G11" s="1" t="s">
        <v>13</v>
      </c>
      <c r="H11" s="1" t="s">
        <v>13</v>
      </c>
    </row>
    <row r="12" spans="1:10" ht="30" x14ac:dyDescent="0.25">
      <c r="A12" s="1"/>
      <c r="B12" s="18" t="s">
        <v>21</v>
      </c>
      <c r="C12" s="1"/>
      <c r="D12" s="2">
        <f>D13</f>
        <v>372.8</v>
      </c>
      <c r="E12" s="2">
        <f t="shared" ref="E12:F12" si="1">E13</f>
        <v>77.540000000000006</v>
      </c>
      <c r="F12" s="2">
        <f t="shared" si="1"/>
        <v>295.26</v>
      </c>
      <c r="G12" s="1" t="s">
        <v>13</v>
      </c>
      <c r="H12" s="1" t="s">
        <v>13</v>
      </c>
    </row>
    <row r="13" spans="1:10" x14ac:dyDescent="0.25">
      <c r="A13" s="1" t="s">
        <v>22</v>
      </c>
      <c r="B13" s="18" t="s">
        <v>18</v>
      </c>
      <c r="C13" s="1" t="s">
        <v>12</v>
      </c>
      <c r="D13" s="2">
        <f>D10-2.2</f>
        <v>372.8</v>
      </c>
      <c r="E13" s="2">
        <f>E10</f>
        <v>77.540000000000006</v>
      </c>
      <c r="F13" s="2">
        <f>D13-E13</f>
        <v>295.26</v>
      </c>
      <c r="G13" s="1" t="s">
        <v>13</v>
      </c>
      <c r="H13" s="1" t="s">
        <v>13</v>
      </c>
    </row>
    <row r="14" spans="1:10" x14ac:dyDescent="0.25">
      <c r="A14" s="1" t="s">
        <v>23</v>
      </c>
      <c r="B14" s="17" t="s">
        <v>20</v>
      </c>
      <c r="C14" s="1" t="s">
        <v>12</v>
      </c>
      <c r="D14" s="1"/>
      <c r="E14" s="1" t="s">
        <v>13</v>
      </c>
      <c r="F14" s="1" t="s">
        <v>13</v>
      </c>
      <c r="G14" s="1" t="s">
        <v>13</v>
      </c>
      <c r="H14" s="1" t="s">
        <v>13</v>
      </c>
    </row>
    <row r="15" spans="1:10" x14ac:dyDescent="0.25">
      <c r="A15" s="1" t="s">
        <v>24</v>
      </c>
      <c r="B15" s="17" t="s">
        <v>25</v>
      </c>
      <c r="C15" s="1" t="s">
        <v>12</v>
      </c>
      <c r="D15" s="2">
        <f>D16</f>
        <v>375</v>
      </c>
      <c r="E15" s="1" t="s">
        <v>13</v>
      </c>
      <c r="F15" s="1" t="s">
        <v>13</v>
      </c>
      <c r="G15" s="2">
        <f>D15</f>
        <v>375</v>
      </c>
      <c r="H15" s="2">
        <v>208.8</v>
      </c>
      <c r="I15" s="19"/>
      <c r="J15" s="20"/>
    </row>
    <row r="16" spans="1:10" x14ac:dyDescent="0.25">
      <c r="A16" s="1" t="s">
        <v>26</v>
      </c>
      <c r="B16" s="17" t="s">
        <v>27</v>
      </c>
      <c r="C16" s="1" t="s">
        <v>12</v>
      </c>
      <c r="D16" s="5">
        <f>D7</f>
        <v>375</v>
      </c>
      <c r="E16" s="5">
        <f t="shared" ref="E16:F16" si="2">E7</f>
        <v>77.540000000000006</v>
      </c>
      <c r="F16" s="5">
        <f t="shared" si="2"/>
        <v>297.45999999999998</v>
      </c>
      <c r="G16" s="2"/>
      <c r="H16" s="2"/>
    </row>
    <row r="17" spans="1:10" x14ac:dyDescent="0.25">
      <c r="A17" s="1"/>
      <c r="B17" s="17" t="s">
        <v>28</v>
      </c>
      <c r="C17" s="1"/>
      <c r="D17" s="1"/>
      <c r="E17" s="1"/>
      <c r="F17" s="1"/>
      <c r="G17" s="1"/>
      <c r="H17" s="1"/>
    </row>
    <row r="18" spans="1:10" x14ac:dyDescent="0.25">
      <c r="A18" s="1" t="s">
        <v>29</v>
      </c>
      <c r="B18" s="17" t="s">
        <v>30</v>
      </c>
      <c r="C18" s="1" t="s">
        <v>12</v>
      </c>
      <c r="D18" s="1"/>
      <c r="E18" s="1"/>
      <c r="F18" s="1"/>
      <c r="G18" s="5">
        <f>E16</f>
        <v>77.540000000000006</v>
      </c>
      <c r="H18" s="1"/>
      <c r="I18" s="21"/>
      <c r="J18" s="20"/>
    </row>
    <row r="19" spans="1:10" x14ac:dyDescent="0.25">
      <c r="A19" s="1" t="s">
        <v>31</v>
      </c>
      <c r="B19" s="17" t="s">
        <v>32</v>
      </c>
      <c r="C19" s="1" t="s">
        <v>12</v>
      </c>
      <c r="D19" s="1"/>
      <c r="E19" s="1"/>
      <c r="F19" s="1"/>
      <c r="G19" s="2">
        <f>F16</f>
        <v>297.45999999999998</v>
      </c>
      <c r="H19" s="1"/>
      <c r="I19" s="21"/>
      <c r="J19" s="20"/>
    </row>
    <row r="20" spans="1:10" x14ac:dyDescent="0.25">
      <c r="A20" s="1" t="s">
        <v>33</v>
      </c>
      <c r="B20" s="17" t="s">
        <v>34</v>
      </c>
      <c r="C20" s="1" t="s">
        <v>12</v>
      </c>
      <c r="D20" s="1"/>
      <c r="E20" s="1"/>
      <c r="F20" s="1"/>
      <c r="G20" s="1"/>
      <c r="H20" s="2"/>
    </row>
    <row r="21" spans="1:10" ht="15" hidden="1" customHeight="1" x14ac:dyDescent="0.25">
      <c r="A21" s="1" t="s">
        <v>35</v>
      </c>
      <c r="B21" s="17" t="s">
        <v>36</v>
      </c>
      <c r="C21" s="1" t="s">
        <v>12</v>
      </c>
      <c r="D21" s="1"/>
      <c r="E21" s="1"/>
      <c r="F21" s="2"/>
      <c r="G21" s="2"/>
      <c r="H21" s="2"/>
    </row>
    <row r="22" spans="1:10" x14ac:dyDescent="0.25">
      <c r="A22" s="22" t="s">
        <v>35</v>
      </c>
      <c r="B22" s="17" t="s">
        <v>37</v>
      </c>
      <c r="C22" s="1" t="s">
        <v>12</v>
      </c>
      <c r="D22" s="2">
        <f>G22+H22</f>
        <v>52.55</v>
      </c>
      <c r="E22" s="2"/>
      <c r="F22" s="1"/>
      <c r="G22" s="2">
        <v>24.6</v>
      </c>
      <c r="H22" s="2">
        <f>52.55-G22</f>
        <v>27.949999999999996</v>
      </c>
      <c r="I22" s="23"/>
      <c r="J22" s="11"/>
    </row>
    <row r="23" spans="1:10" x14ac:dyDescent="0.25">
      <c r="A23" s="24"/>
      <c r="B23" s="17" t="s">
        <v>38</v>
      </c>
      <c r="C23" s="1" t="s">
        <v>39</v>
      </c>
      <c r="D23" s="6">
        <f>D22/D15</f>
        <v>0.14013333333333333</v>
      </c>
      <c r="E23" s="4" t="s">
        <v>13</v>
      </c>
      <c r="F23" s="4" t="s">
        <v>13</v>
      </c>
      <c r="G23" s="6">
        <f>G22/G15</f>
        <v>6.5600000000000006E-2</v>
      </c>
      <c r="H23" s="6">
        <f>H22/H15</f>
        <v>0.13386015325670494</v>
      </c>
    </row>
    <row r="24" spans="1:10" x14ac:dyDescent="0.25">
      <c r="A24" s="1" t="s">
        <v>40</v>
      </c>
      <c r="B24" s="17" t="s">
        <v>41</v>
      </c>
      <c r="C24" s="1" t="s">
        <v>42</v>
      </c>
      <c r="D24" s="4">
        <f>G24+H24</f>
        <v>228.26381731756805</v>
      </c>
      <c r="E24" s="4"/>
      <c r="F24" s="4"/>
      <c r="G24" s="4">
        <f>G22/1.91*4.5514+G22/2.09*4.0981</f>
        <v>106.85613522382826</v>
      </c>
      <c r="H24" s="4">
        <f>H22/1.91*4.5514+H22/2.09*4.0981</f>
        <v>121.40768209373979</v>
      </c>
      <c r="I24" s="23"/>
    </row>
    <row r="25" spans="1:10" x14ac:dyDescent="0.25">
      <c r="A25" s="1"/>
      <c r="B25" s="17" t="s">
        <v>28</v>
      </c>
      <c r="C25" s="1"/>
      <c r="D25" s="4"/>
      <c r="E25" s="4"/>
      <c r="F25" s="4"/>
      <c r="G25" s="4"/>
      <c r="H25" s="4"/>
    </row>
    <row r="26" spans="1:10" x14ac:dyDescent="0.25">
      <c r="A26" s="1" t="s">
        <v>43</v>
      </c>
      <c r="B26" s="17" t="s">
        <v>44</v>
      </c>
      <c r="C26" s="1" t="s">
        <v>42</v>
      </c>
      <c r="D26" s="4">
        <f>D24</f>
        <v>228.26381731756805</v>
      </c>
      <c r="E26" s="4"/>
      <c r="F26" s="4"/>
      <c r="G26" s="4">
        <f>G24</f>
        <v>106.85613522382826</v>
      </c>
      <c r="H26" s="4">
        <f>H24</f>
        <v>121.40768209373979</v>
      </c>
    </row>
    <row r="27" spans="1:10" x14ac:dyDescent="0.25">
      <c r="A27" s="1" t="s">
        <v>45</v>
      </c>
      <c r="B27" s="17" t="s">
        <v>46</v>
      </c>
      <c r="C27" s="1"/>
      <c r="D27" s="4"/>
      <c r="E27" s="4"/>
      <c r="F27" s="4"/>
      <c r="G27" s="4"/>
      <c r="H27" s="4"/>
    </row>
    <row r="28" spans="1:10" x14ac:dyDescent="0.25">
      <c r="A28" s="1"/>
      <c r="B28" s="17" t="s">
        <v>28</v>
      </c>
      <c r="C28" s="1"/>
      <c r="D28" s="4"/>
      <c r="E28" s="4"/>
      <c r="F28" s="4"/>
      <c r="G28" s="4"/>
      <c r="H28" s="4"/>
    </row>
    <row r="29" spans="1:10" s="27" customFormat="1" x14ac:dyDescent="0.25">
      <c r="A29" s="7" t="s">
        <v>47</v>
      </c>
      <c r="B29" s="25" t="s">
        <v>48</v>
      </c>
      <c r="C29" s="7" t="s">
        <v>12</v>
      </c>
      <c r="D29" s="4">
        <f>D22</f>
        <v>52.55</v>
      </c>
      <c r="E29" s="4"/>
      <c r="F29" s="4"/>
      <c r="G29" s="4">
        <f>G22</f>
        <v>24.6</v>
      </c>
      <c r="H29" s="4">
        <f>H22</f>
        <v>27.949999999999996</v>
      </c>
      <c r="I29" s="26"/>
    </row>
    <row r="30" spans="1:10" s="27" customFormat="1" x14ac:dyDescent="0.25">
      <c r="A30" s="7" t="s">
        <v>49</v>
      </c>
      <c r="B30" s="25" t="s">
        <v>50</v>
      </c>
      <c r="C30" s="7" t="s">
        <v>42</v>
      </c>
      <c r="D30" s="4">
        <f>D24</f>
        <v>228.26381731756805</v>
      </c>
      <c r="E30" s="4"/>
      <c r="F30" s="4"/>
      <c r="G30" s="4">
        <f t="shared" ref="G30:H30" si="3">G24</f>
        <v>106.85613522382826</v>
      </c>
      <c r="H30" s="4">
        <f t="shared" si="3"/>
        <v>121.40768209373979</v>
      </c>
      <c r="I30" s="26"/>
    </row>
    <row r="31" spans="1:10" ht="27" customHeight="1" x14ac:dyDescent="0.25">
      <c r="A31" s="1" t="s">
        <v>51</v>
      </c>
      <c r="B31" s="28" t="s">
        <v>52</v>
      </c>
      <c r="C31" s="1" t="s">
        <v>39</v>
      </c>
      <c r="D31" s="6">
        <f>D22/D7</f>
        <v>0.14013333333333333</v>
      </c>
      <c r="E31" s="6"/>
      <c r="F31" s="6"/>
      <c r="G31" s="6">
        <f>G22/G15</f>
        <v>6.5600000000000006E-2</v>
      </c>
      <c r="H31" s="6">
        <f>H22/H15</f>
        <v>0.13386015325670494</v>
      </c>
    </row>
    <row r="32" spans="1:10" s="27" customFormat="1" ht="27" customHeight="1" x14ac:dyDescent="0.25">
      <c r="A32" s="7" t="s">
        <v>78</v>
      </c>
      <c r="B32" s="29" t="s">
        <v>77</v>
      </c>
      <c r="C32" s="7" t="s">
        <v>39</v>
      </c>
      <c r="D32" s="4"/>
      <c r="E32" s="4"/>
      <c r="F32" s="4"/>
      <c r="G32" s="6">
        <v>8.4900000000000003E-2</v>
      </c>
      <c r="H32" s="6">
        <v>0.13489999999999999</v>
      </c>
      <c r="I32" s="26"/>
    </row>
    <row r="33" spans="1:10" x14ac:dyDescent="0.25">
      <c r="A33" s="1" t="s">
        <v>53</v>
      </c>
      <c r="B33" s="17" t="s">
        <v>54</v>
      </c>
      <c r="C33" s="1" t="s">
        <v>12</v>
      </c>
      <c r="D33" s="2">
        <f>D34</f>
        <v>320.24590000000001</v>
      </c>
      <c r="E33" s="1" t="s">
        <v>13</v>
      </c>
      <c r="F33" s="2" t="s">
        <v>13</v>
      </c>
      <c r="G33" s="2">
        <f>G34+2.2</f>
        <v>166.41829999999999</v>
      </c>
      <c r="H33" s="2">
        <f>H34</f>
        <v>156.02760000000001</v>
      </c>
      <c r="I33" s="23"/>
      <c r="J33" s="30"/>
    </row>
    <row r="34" spans="1:10" x14ac:dyDescent="0.25">
      <c r="A34" s="1" t="s">
        <v>55</v>
      </c>
      <c r="B34" s="17" t="s">
        <v>56</v>
      </c>
      <c r="C34" s="1" t="s">
        <v>12</v>
      </c>
      <c r="D34" s="2">
        <f>G34+H34</f>
        <v>320.24590000000001</v>
      </c>
      <c r="E34" s="1" t="s">
        <v>13</v>
      </c>
      <c r="F34" s="2" t="s">
        <v>13</v>
      </c>
      <c r="G34" s="2">
        <v>164.2183</v>
      </c>
      <c r="H34" s="5">
        <v>156.02760000000001</v>
      </c>
    </row>
    <row r="35" spans="1:10" x14ac:dyDescent="0.25">
      <c r="A35" s="1"/>
      <c r="B35" s="17" t="s">
        <v>16</v>
      </c>
      <c r="C35" s="1"/>
      <c r="D35" s="2"/>
      <c r="E35" s="1"/>
      <c r="F35" s="2"/>
      <c r="G35" s="2"/>
      <c r="H35" s="5"/>
    </row>
    <row r="36" spans="1:10" x14ac:dyDescent="0.25">
      <c r="A36" s="1" t="s">
        <v>57</v>
      </c>
      <c r="B36" s="17" t="s">
        <v>58</v>
      </c>
      <c r="C36" s="1" t="s">
        <v>12</v>
      </c>
      <c r="D36" s="2" t="s">
        <v>13</v>
      </c>
      <c r="E36" s="1" t="s">
        <v>13</v>
      </c>
      <c r="F36" s="2" t="s">
        <v>13</v>
      </c>
      <c r="G36" s="1" t="s">
        <v>13</v>
      </c>
      <c r="H36" s="1" t="s">
        <v>13</v>
      </c>
    </row>
    <row r="37" spans="1:10" x14ac:dyDescent="0.25">
      <c r="A37" s="1" t="s">
        <v>59</v>
      </c>
      <c r="B37" s="17" t="s">
        <v>60</v>
      </c>
      <c r="C37" s="1" t="s">
        <v>12</v>
      </c>
      <c r="D37" s="2" t="s">
        <v>13</v>
      </c>
      <c r="E37" s="1" t="s">
        <v>13</v>
      </c>
      <c r="F37" s="2" t="s">
        <v>13</v>
      </c>
      <c r="G37" s="1" t="s">
        <v>13</v>
      </c>
      <c r="H37" s="1" t="s">
        <v>13</v>
      </c>
    </row>
    <row r="38" spans="1:10" x14ac:dyDescent="0.25">
      <c r="A38" s="1" t="s">
        <v>61</v>
      </c>
      <c r="B38" s="17" t="s">
        <v>62</v>
      </c>
      <c r="C38" s="1" t="s">
        <v>63</v>
      </c>
      <c r="D38" s="1">
        <f>D40</f>
        <v>55</v>
      </c>
      <c r="E38" s="1">
        <f t="shared" ref="E38:F38" si="4">E40</f>
        <v>11.71</v>
      </c>
      <c r="F38" s="1">
        <f t="shared" si="4"/>
        <v>43.29</v>
      </c>
      <c r="G38" s="1"/>
      <c r="H38" s="1"/>
    </row>
    <row r="39" spans="1:10" x14ac:dyDescent="0.25">
      <c r="A39" s="1"/>
      <c r="B39" s="17" t="s">
        <v>28</v>
      </c>
      <c r="C39" s="1"/>
      <c r="D39" s="1"/>
      <c r="E39" s="1"/>
      <c r="F39" s="1"/>
      <c r="G39" s="1"/>
      <c r="H39" s="1"/>
    </row>
    <row r="40" spans="1:10" x14ac:dyDescent="0.25">
      <c r="A40" s="1" t="s">
        <v>64</v>
      </c>
      <c r="B40" s="17" t="s">
        <v>65</v>
      </c>
      <c r="C40" s="1" t="s">
        <v>63</v>
      </c>
      <c r="D40" s="1">
        <f t="shared" ref="D40" si="5">E40+F40</f>
        <v>55</v>
      </c>
      <c r="E40" s="1">
        <v>11.71</v>
      </c>
      <c r="F40" s="1">
        <v>43.29</v>
      </c>
      <c r="G40" s="1" t="s">
        <v>13</v>
      </c>
      <c r="H40" s="1" t="s">
        <v>13</v>
      </c>
    </row>
    <row r="41" spans="1:10" x14ac:dyDescent="0.25">
      <c r="A41" s="1" t="s">
        <v>66</v>
      </c>
      <c r="B41" s="17" t="s">
        <v>20</v>
      </c>
      <c r="C41" s="1" t="s">
        <v>63</v>
      </c>
      <c r="D41" s="1" t="s">
        <v>13</v>
      </c>
      <c r="E41" s="1" t="s">
        <v>13</v>
      </c>
      <c r="F41" s="1" t="s">
        <v>13</v>
      </c>
      <c r="G41" s="1" t="s">
        <v>13</v>
      </c>
      <c r="H41" s="1" t="s">
        <v>13</v>
      </c>
    </row>
    <row r="42" spans="1:10" x14ac:dyDescent="0.25">
      <c r="A42" s="1" t="s">
        <v>67</v>
      </c>
      <c r="B42" s="17" t="s">
        <v>68</v>
      </c>
      <c r="C42" s="1" t="s">
        <v>63</v>
      </c>
      <c r="D42" s="1">
        <f>D43</f>
        <v>55</v>
      </c>
      <c r="E42" s="1" t="s">
        <v>13</v>
      </c>
      <c r="F42" s="1" t="s">
        <v>13</v>
      </c>
      <c r="G42" s="1">
        <f>G43</f>
        <v>55</v>
      </c>
      <c r="H42" s="1" t="s">
        <v>13</v>
      </c>
    </row>
    <row r="43" spans="1:10" x14ac:dyDescent="0.25">
      <c r="A43" s="1" t="s">
        <v>69</v>
      </c>
      <c r="B43" s="17" t="s">
        <v>70</v>
      </c>
      <c r="C43" s="1" t="s">
        <v>63</v>
      </c>
      <c r="D43" s="1">
        <f>G43</f>
        <v>55</v>
      </c>
      <c r="E43" s="1" t="s">
        <v>13</v>
      </c>
      <c r="F43" s="1" t="s">
        <v>13</v>
      </c>
      <c r="G43" s="2">
        <f>G45+G46</f>
        <v>55</v>
      </c>
      <c r="H43" s="1" t="s">
        <v>13</v>
      </c>
    </row>
    <row r="44" spans="1:10" x14ac:dyDescent="0.25">
      <c r="A44" s="1"/>
      <c r="B44" s="17" t="s">
        <v>28</v>
      </c>
      <c r="C44" s="1"/>
      <c r="D44" s="1"/>
      <c r="E44" s="1"/>
      <c r="F44" s="1"/>
      <c r="G44" s="1"/>
      <c r="H44" s="1"/>
    </row>
    <row r="45" spans="1:10" x14ac:dyDescent="0.25">
      <c r="A45" s="1" t="s">
        <v>71</v>
      </c>
      <c r="B45" s="17" t="s">
        <v>30</v>
      </c>
      <c r="C45" s="1" t="s">
        <v>63</v>
      </c>
      <c r="D45" s="1"/>
      <c r="E45" s="1" t="s">
        <v>13</v>
      </c>
      <c r="F45" s="1" t="s">
        <v>13</v>
      </c>
      <c r="G45" s="2">
        <v>11.71</v>
      </c>
      <c r="H45" s="1" t="s">
        <v>80</v>
      </c>
      <c r="I45" s="19"/>
      <c r="J45" s="20"/>
    </row>
    <row r="46" spans="1:10" x14ac:dyDescent="0.25">
      <c r="A46" s="1" t="s">
        <v>72</v>
      </c>
      <c r="B46" s="17" t="s">
        <v>32</v>
      </c>
      <c r="C46" s="1" t="s">
        <v>63</v>
      </c>
      <c r="D46" s="1"/>
      <c r="E46" s="1" t="s">
        <v>13</v>
      </c>
      <c r="F46" s="1" t="s">
        <v>13</v>
      </c>
      <c r="G46" s="2">
        <v>43.29</v>
      </c>
      <c r="H46" s="1" t="s">
        <v>13</v>
      </c>
    </row>
    <row r="47" spans="1:10" x14ac:dyDescent="0.25">
      <c r="A47" s="1" t="s">
        <v>73</v>
      </c>
      <c r="B47" s="17" t="s">
        <v>34</v>
      </c>
      <c r="C47" s="1" t="s">
        <v>63</v>
      </c>
      <c r="D47" s="1"/>
      <c r="E47" s="1" t="s">
        <v>13</v>
      </c>
      <c r="F47" s="1" t="s">
        <v>13</v>
      </c>
      <c r="G47" s="1" t="s">
        <v>13</v>
      </c>
      <c r="H47" s="1" t="s">
        <v>13</v>
      </c>
    </row>
    <row r="48" spans="1:10" x14ac:dyDescent="0.25">
      <c r="A48" s="1" t="s">
        <v>74</v>
      </c>
      <c r="B48" s="17" t="s">
        <v>75</v>
      </c>
      <c r="C48" s="1" t="s">
        <v>63</v>
      </c>
      <c r="D48" s="1">
        <f>G48+H48</f>
        <v>9.24</v>
      </c>
      <c r="E48" s="1" t="s">
        <v>13</v>
      </c>
      <c r="F48" s="1" t="s">
        <v>13</v>
      </c>
      <c r="G48" s="1">
        <v>3.5248045086297997</v>
      </c>
      <c r="H48" s="1">
        <v>5.715195491370201</v>
      </c>
    </row>
    <row r="49" spans="1:9" s="30" customFormat="1" x14ac:dyDescent="0.25">
      <c r="A49" s="2" t="s">
        <v>76</v>
      </c>
      <c r="B49" s="31" t="s">
        <v>38</v>
      </c>
      <c r="C49" s="2" t="s">
        <v>39</v>
      </c>
      <c r="D49" s="2"/>
      <c r="E49" s="2" t="s">
        <v>13</v>
      </c>
      <c r="F49" s="2" t="s">
        <v>13</v>
      </c>
      <c r="G49" s="2">
        <v>6.4087354702359987</v>
      </c>
      <c r="H49" s="2">
        <v>10.391264529764003</v>
      </c>
      <c r="I49" s="23"/>
    </row>
    <row r="51" spans="1:9" x14ac:dyDescent="0.25">
      <c r="H51" s="32" t="s">
        <v>81</v>
      </c>
    </row>
  </sheetData>
  <mergeCells count="8">
    <mergeCell ref="A22:A23"/>
    <mergeCell ref="A1:H1"/>
    <mergeCell ref="A2:H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МЭС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2019-02-21T00:07:24Z</dcterms:modified>
</cp:coreProperties>
</file>